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第３表" sheetId="1" r:id="rId1"/>
  </sheets>
  <definedNames>
    <definedName name="_xlnm.Print_Area" localSheetId="0">'第３表'!$A$1:$R$77</definedName>
  </definedNames>
  <calcPr fullCalcOnLoad="1"/>
</workbook>
</file>

<file path=xl/sharedStrings.xml><?xml version="1.0" encoding="utf-8"?>
<sst xmlns="http://schemas.openxmlformats.org/spreadsheetml/2006/main" count="18" uniqueCount="18">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</sst>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決定不能件数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未決定件数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管理３のイ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（勧奨による数）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12</xdr:col>
      <xdr:colOff>647700</xdr:colOff>
      <xdr:row>3</xdr:row>
      <xdr:rowOff>762000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7648575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15</xdr:col>
      <xdr:colOff>647700</xdr:colOff>
      <xdr:row>3</xdr:row>
      <xdr:rowOff>762000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9620250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4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5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6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7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9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20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21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22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3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5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7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8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9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30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1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2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3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4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5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6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7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8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9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40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41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42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7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9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50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51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10</xdr:col>
      <xdr:colOff>9525</xdr:colOff>
      <xdr:row>3</xdr:row>
      <xdr:rowOff>762000</xdr:rowOff>
    </xdr:from>
    <xdr:to>
      <xdr:col>16</xdr:col>
      <xdr:colOff>0</xdr:colOff>
      <xdr:row>3</xdr:row>
      <xdr:rowOff>762000</xdr:rowOff>
    </xdr:to>
    <xdr:sp>
      <xdr:nvSpPr>
        <xdr:cNvPr id="52" name="Line 77"/>
        <xdr:cNvSpPr>
          <a:spLocks/>
        </xdr:cNvSpPr>
      </xdr:nvSpPr>
      <xdr:spPr>
        <a:xfrm>
          <a:off x="764857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>
        <v>38353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36">I5+J5+M5+P5</f>
        <v>13</v>
      </c>
      <c r="I5" s="14">
        <v>0</v>
      </c>
      <c r="J5" s="14">
        <v>13</v>
      </c>
      <c r="K5" s="14">
        <v>0</v>
      </c>
      <c r="L5" s="14">
        <v>0</v>
      </c>
      <c r="M5" s="14">
        <f aca="true" t="shared" si="1" ref="M5:M36">K5+L5</f>
        <v>0</v>
      </c>
      <c r="N5" s="14">
        <v>0</v>
      </c>
      <c r="O5" s="14">
        <v>0</v>
      </c>
      <c r="P5" s="16">
        <f aca="true" t="shared" si="2" ref="P5:P36">N5+O5</f>
        <v>0</v>
      </c>
      <c r="Q5" s="17">
        <f>SUM(J5,M5,P5)</f>
        <v>13</v>
      </c>
      <c r="R5" s="17">
        <v>0</v>
      </c>
    </row>
    <row r="6" spans="1:18" s="22" customFormat="1" ht="11.25">
      <c r="A6" s="43"/>
      <c r="B6" s="35"/>
      <c r="C6" s="18">
        <v>329</v>
      </c>
      <c r="D6" s="18">
        <v>5574</v>
      </c>
      <c r="E6" s="18">
        <v>191</v>
      </c>
      <c r="F6" s="18">
        <v>2915</v>
      </c>
      <c r="G6" s="18">
        <v>0</v>
      </c>
      <c r="H6" s="19">
        <f t="shared" si="0"/>
        <v>38</v>
      </c>
      <c r="I6" s="18">
        <v>0</v>
      </c>
      <c r="J6" s="18">
        <v>31</v>
      </c>
      <c r="K6" s="18">
        <v>5</v>
      </c>
      <c r="L6" s="18">
        <v>1</v>
      </c>
      <c r="M6" s="18">
        <f t="shared" si="1"/>
        <v>6</v>
      </c>
      <c r="N6" s="18">
        <v>0</v>
      </c>
      <c r="O6" s="18">
        <v>1</v>
      </c>
      <c r="P6" s="20">
        <f t="shared" si="2"/>
        <v>1</v>
      </c>
      <c r="Q6" s="21">
        <f aca="true" t="shared" si="3" ref="Q6:Q21">SUM(J6,M6,P6)</f>
        <v>38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36</v>
      </c>
      <c r="I7" s="14">
        <v>7</v>
      </c>
      <c r="J7" s="14">
        <v>24</v>
      </c>
      <c r="K7" s="14">
        <v>2</v>
      </c>
      <c r="L7" s="14">
        <v>3</v>
      </c>
      <c r="M7" s="14">
        <f t="shared" si="1"/>
        <v>5</v>
      </c>
      <c r="N7" s="14">
        <v>0</v>
      </c>
      <c r="O7" s="14">
        <v>0</v>
      </c>
      <c r="P7" s="16">
        <f t="shared" si="2"/>
        <v>0</v>
      </c>
      <c r="Q7" s="17">
        <f t="shared" si="3"/>
        <v>29</v>
      </c>
      <c r="R7" s="17">
        <v>2</v>
      </c>
    </row>
    <row r="8" spans="1:18" s="22" customFormat="1" ht="11.25">
      <c r="A8" s="43"/>
      <c r="B8" s="35"/>
      <c r="C8" s="18">
        <v>1307</v>
      </c>
      <c r="D8" s="18">
        <v>18895</v>
      </c>
      <c r="E8" s="18">
        <v>754</v>
      </c>
      <c r="F8" s="18">
        <v>9838</v>
      </c>
      <c r="G8" s="18">
        <v>12</v>
      </c>
      <c r="H8" s="19">
        <f t="shared" si="0"/>
        <v>111</v>
      </c>
      <c r="I8" s="18">
        <v>31</v>
      </c>
      <c r="J8" s="18">
        <v>76</v>
      </c>
      <c r="K8" s="18">
        <v>4</v>
      </c>
      <c r="L8" s="18">
        <v>0</v>
      </c>
      <c r="M8" s="18">
        <f t="shared" si="1"/>
        <v>4</v>
      </c>
      <c r="N8" s="18">
        <v>0</v>
      </c>
      <c r="O8" s="18">
        <v>0</v>
      </c>
      <c r="P8" s="20">
        <f t="shared" si="2"/>
        <v>0</v>
      </c>
      <c r="Q8" s="21">
        <f t="shared" si="3"/>
        <v>80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23</v>
      </c>
      <c r="I9" s="14">
        <v>11</v>
      </c>
      <c r="J9" s="14">
        <v>10</v>
      </c>
      <c r="K9" s="14">
        <v>0</v>
      </c>
      <c r="L9" s="14">
        <v>1</v>
      </c>
      <c r="M9" s="14">
        <f t="shared" si="1"/>
        <v>1</v>
      </c>
      <c r="N9" s="14">
        <v>0</v>
      </c>
      <c r="O9" s="14">
        <v>1</v>
      </c>
      <c r="P9" s="16">
        <f t="shared" si="2"/>
        <v>1</v>
      </c>
      <c r="Q9" s="17">
        <f t="shared" si="3"/>
        <v>12</v>
      </c>
      <c r="R9" s="17">
        <v>2</v>
      </c>
    </row>
    <row r="10" spans="1:18" s="22" customFormat="1" ht="11.25">
      <c r="A10" s="43"/>
      <c r="B10" s="35"/>
      <c r="C10" s="18">
        <v>983</v>
      </c>
      <c r="D10" s="18">
        <v>6339</v>
      </c>
      <c r="E10" s="18">
        <v>427</v>
      </c>
      <c r="F10" s="18">
        <v>3602</v>
      </c>
      <c r="G10" s="18">
        <v>6</v>
      </c>
      <c r="H10" s="19">
        <f t="shared" si="0"/>
        <v>33</v>
      </c>
      <c r="I10" s="18">
        <v>11</v>
      </c>
      <c r="J10" s="18">
        <v>20</v>
      </c>
      <c r="K10" s="18">
        <v>2</v>
      </c>
      <c r="L10" s="18">
        <v>0</v>
      </c>
      <c r="M10" s="18">
        <f t="shared" si="1"/>
        <v>2</v>
      </c>
      <c r="N10" s="18">
        <v>0</v>
      </c>
      <c r="O10" s="18">
        <v>0</v>
      </c>
      <c r="P10" s="20">
        <f t="shared" si="2"/>
        <v>0</v>
      </c>
      <c r="Q10" s="21">
        <f t="shared" si="3"/>
        <v>22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16</v>
      </c>
      <c r="I11" s="14">
        <v>13</v>
      </c>
      <c r="J11" s="14">
        <v>1</v>
      </c>
      <c r="K11" s="14">
        <v>2</v>
      </c>
      <c r="L11" s="14">
        <v>0</v>
      </c>
      <c r="M11" s="14">
        <f t="shared" si="1"/>
        <v>2</v>
      </c>
      <c r="N11" s="14">
        <v>0</v>
      </c>
      <c r="O11" s="14">
        <v>0</v>
      </c>
      <c r="P11" s="16">
        <f t="shared" si="2"/>
        <v>0</v>
      </c>
      <c r="Q11" s="17">
        <f t="shared" si="3"/>
        <v>3</v>
      </c>
      <c r="R11" s="17">
        <v>1</v>
      </c>
    </row>
    <row r="12" spans="1:18" s="22" customFormat="1" ht="11.25">
      <c r="A12" s="43"/>
      <c r="B12" s="35"/>
      <c r="C12" s="18">
        <v>220</v>
      </c>
      <c r="D12" s="18">
        <v>3430</v>
      </c>
      <c r="E12" s="18">
        <v>127</v>
      </c>
      <c r="F12" s="18">
        <v>1993</v>
      </c>
      <c r="G12" s="18">
        <v>1</v>
      </c>
      <c r="H12" s="19">
        <f t="shared" si="0"/>
        <v>32</v>
      </c>
      <c r="I12" s="18">
        <v>1</v>
      </c>
      <c r="J12" s="18">
        <v>31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31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73</v>
      </c>
      <c r="I13" s="14">
        <v>4</v>
      </c>
      <c r="J13" s="14">
        <v>18</v>
      </c>
      <c r="K13" s="14">
        <v>15</v>
      </c>
      <c r="L13" s="14">
        <v>22</v>
      </c>
      <c r="M13" s="14">
        <f t="shared" si="1"/>
        <v>37</v>
      </c>
      <c r="N13" s="14">
        <v>2</v>
      </c>
      <c r="O13" s="14">
        <v>12</v>
      </c>
      <c r="P13" s="16">
        <f t="shared" si="2"/>
        <v>14</v>
      </c>
      <c r="Q13" s="17">
        <f t="shared" si="3"/>
        <v>69</v>
      </c>
      <c r="R13" s="17">
        <v>15</v>
      </c>
    </row>
    <row r="14" spans="1:18" s="22" customFormat="1" ht="11.25">
      <c r="A14" s="43"/>
      <c r="B14" s="35"/>
      <c r="C14" s="18">
        <v>1012</v>
      </c>
      <c r="D14" s="18">
        <v>7692</v>
      </c>
      <c r="E14" s="18">
        <v>396</v>
      </c>
      <c r="F14" s="18">
        <v>3733</v>
      </c>
      <c r="G14" s="18">
        <v>2</v>
      </c>
      <c r="H14" s="19">
        <f t="shared" si="0"/>
        <v>340</v>
      </c>
      <c r="I14" s="18">
        <v>4</v>
      </c>
      <c r="J14" s="18">
        <v>196</v>
      </c>
      <c r="K14" s="18">
        <v>68</v>
      </c>
      <c r="L14" s="18">
        <v>71</v>
      </c>
      <c r="M14" s="18">
        <f t="shared" si="1"/>
        <v>139</v>
      </c>
      <c r="N14" s="18">
        <v>1</v>
      </c>
      <c r="O14" s="18">
        <v>0</v>
      </c>
      <c r="P14" s="20">
        <f t="shared" si="2"/>
        <v>1</v>
      </c>
      <c r="Q14" s="21">
        <f t="shared" si="3"/>
        <v>336</v>
      </c>
      <c r="R14" s="21">
        <v>0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37</v>
      </c>
      <c r="I15" s="14">
        <v>9</v>
      </c>
      <c r="J15" s="14">
        <v>18</v>
      </c>
      <c r="K15" s="14">
        <v>4</v>
      </c>
      <c r="L15" s="14">
        <v>4</v>
      </c>
      <c r="M15" s="14">
        <f t="shared" si="1"/>
        <v>8</v>
      </c>
      <c r="N15" s="14">
        <v>0</v>
      </c>
      <c r="O15" s="14">
        <v>2</v>
      </c>
      <c r="P15" s="16">
        <f t="shared" si="2"/>
        <v>2</v>
      </c>
      <c r="Q15" s="17">
        <f t="shared" si="3"/>
        <v>28</v>
      </c>
      <c r="R15" s="17">
        <v>16</v>
      </c>
    </row>
    <row r="16" spans="1:18" s="22" customFormat="1" ht="11.25">
      <c r="A16" s="43"/>
      <c r="B16" s="35"/>
      <c r="C16" s="18">
        <v>189</v>
      </c>
      <c r="D16" s="18">
        <v>3908</v>
      </c>
      <c r="E16" s="18">
        <v>111</v>
      </c>
      <c r="F16" s="18">
        <v>2870</v>
      </c>
      <c r="G16" s="18">
        <v>3</v>
      </c>
      <c r="H16" s="19">
        <f t="shared" si="0"/>
        <v>103</v>
      </c>
      <c r="I16" s="18">
        <v>10</v>
      </c>
      <c r="J16" s="18">
        <v>85</v>
      </c>
      <c r="K16" s="18">
        <v>4</v>
      </c>
      <c r="L16" s="18">
        <v>4</v>
      </c>
      <c r="M16" s="18">
        <f t="shared" si="1"/>
        <v>8</v>
      </c>
      <c r="N16" s="18">
        <v>0</v>
      </c>
      <c r="O16" s="18">
        <v>0</v>
      </c>
      <c r="P16" s="20">
        <f t="shared" si="2"/>
        <v>0</v>
      </c>
      <c r="Q16" s="21">
        <f t="shared" si="3"/>
        <v>93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65</v>
      </c>
      <c r="I17" s="14">
        <v>22</v>
      </c>
      <c r="J17" s="14">
        <v>22</v>
      </c>
      <c r="K17" s="14">
        <v>7</v>
      </c>
      <c r="L17" s="14">
        <v>9</v>
      </c>
      <c r="M17" s="14">
        <f t="shared" si="1"/>
        <v>16</v>
      </c>
      <c r="N17" s="14">
        <v>0</v>
      </c>
      <c r="O17" s="14">
        <v>5</v>
      </c>
      <c r="P17" s="16">
        <f t="shared" si="2"/>
        <v>5</v>
      </c>
      <c r="Q17" s="17">
        <f t="shared" si="3"/>
        <v>43</v>
      </c>
      <c r="R17" s="17">
        <v>18</v>
      </c>
    </row>
    <row r="18" spans="1:18" s="22" customFormat="1" ht="11.25">
      <c r="A18" s="43"/>
      <c r="B18" s="35"/>
      <c r="C18" s="18">
        <v>262</v>
      </c>
      <c r="D18" s="18">
        <v>2017</v>
      </c>
      <c r="E18" s="18">
        <v>108</v>
      </c>
      <c r="F18" s="18">
        <v>1111</v>
      </c>
      <c r="G18" s="18">
        <v>2</v>
      </c>
      <c r="H18" s="19">
        <f t="shared" si="0"/>
        <v>125</v>
      </c>
      <c r="I18" s="18">
        <v>6</v>
      </c>
      <c r="J18" s="18">
        <v>94</v>
      </c>
      <c r="K18" s="18">
        <v>19</v>
      </c>
      <c r="L18" s="18">
        <v>6</v>
      </c>
      <c r="M18" s="18">
        <f t="shared" si="1"/>
        <v>25</v>
      </c>
      <c r="N18" s="18">
        <v>0</v>
      </c>
      <c r="O18" s="18">
        <v>0</v>
      </c>
      <c r="P18" s="20">
        <f t="shared" si="2"/>
        <v>0</v>
      </c>
      <c r="Q18" s="21">
        <f t="shared" si="3"/>
        <v>119</v>
      </c>
      <c r="R18" s="21">
        <v>0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302</v>
      </c>
      <c r="I19" s="14">
        <v>128</v>
      </c>
      <c r="J19" s="14">
        <v>97</v>
      </c>
      <c r="K19" s="14">
        <v>28</v>
      </c>
      <c r="L19" s="14">
        <v>23</v>
      </c>
      <c r="M19" s="14">
        <f t="shared" si="1"/>
        <v>51</v>
      </c>
      <c r="N19" s="14">
        <v>7</v>
      </c>
      <c r="O19" s="14">
        <v>19</v>
      </c>
      <c r="P19" s="16">
        <f t="shared" si="2"/>
        <v>26</v>
      </c>
      <c r="Q19" s="17">
        <f t="shared" si="3"/>
        <v>174</v>
      </c>
      <c r="R19" s="17">
        <v>40</v>
      </c>
    </row>
    <row r="20" spans="1:18" s="22" customFormat="1" ht="11.25">
      <c r="A20" s="43"/>
      <c r="B20" s="35"/>
      <c r="C20" s="18">
        <v>2292</v>
      </c>
      <c r="D20" s="18">
        <v>12594</v>
      </c>
      <c r="E20" s="18">
        <v>832</v>
      </c>
      <c r="F20" s="18">
        <v>7237</v>
      </c>
      <c r="G20" s="18">
        <v>14</v>
      </c>
      <c r="H20" s="19">
        <f t="shared" si="0"/>
        <v>385</v>
      </c>
      <c r="I20" s="18">
        <v>29</v>
      </c>
      <c r="J20" s="18">
        <v>258</v>
      </c>
      <c r="K20" s="18">
        <v>54</v>
      </c>
      <c r="L20" s="18">
        <v>40</v>
      </c>
      <c r="M20" s="18">
        <f t="shared" si="1"/>
        <v>94</v>
      </c>
      <c r="N20" s="18">
        <v>2</v>
      </c>
      <c r="O20" s="18">
        <v>2</v>
      </c>
      <c r="P20" s="20">
        <f t="shared" si="2"/>
        <v>4</v>
      </c>
      <c r="Q20" s="21">
        <f t="shared" si="3"/>
        <v>356</v>
      </c>
      <c r="R20" s="21">
        <v>0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33</v>
      </c>
      <c r="I21" s="14">
        <v>14</v>
      </c>
      <c r="J21" s="14">
        <v>10</v>
      </c>
      <c r="K21" s="14">
        <v>4</v>
      </c>
      <c r="L21" s="14">
        <v>1</v>
      </c>
      <c r="M21" s="14">
        <f t="shared" si="1"/>
        <v>5</v>
      </c>
      <c r="N21" s="14">
        <v>1</v>
      </c>
      <c r="O21" s="14">
        <v>3</v>
      </c>
      <c r="P21" s="16">
        <f t="shared" si="2"/>
        <v>4</v>
      </c>
      <c r="Q21" s="17">
        <f t="shared" si="3"/>
        <v>19</v>
      </c>
      <c r="R21" s="17">
        <v>1</v>
      </c>
    </row>
    <row r="22" spans="1:18" s="22" customFormat="1" ht="11.25">
      <c r="A22" s="43"/>
      <c r="B22" s="35"/>
      <c r="C22" s="18">
        <v>518</v>
      </c>
      <c r="D22" s="18">
        <v>18761</v>
      </c>
      <c r="E22" s="18">
        <v>314</v>
      </c>
      <c r="F22" s="18">
        <v>8782</v>
      </c>
      <c r="G22" s="18">
        <v>15</v>
      </c>
      <c r="H22" s="19">
        <f t="shared" si="0"/>
        <v>145</v>
      </c>
      <c r="I22" s="18">
        <v>20</v>
      </c>
      <c r="J22" s="18">
        <v>109</v>
      </c>
      <c r="K22" s="18">
        <v>13</v>
      </c>
      <c r="L22" s="18">
        <v>3</v>
      </c>
      <c r="M22" s="18">
        <f t="shared" si="1"/>
        <v>16</v>
      </c>
      <c r="N22" s="18">
        <v>0</v>
      </c>
      <c r="O22" s="18">
        <v>0</v>
      </c>
      <c r="P22" s="20">
        <f t="shared" si="2"/>
        <v>0</v>
      </c>
      <c r="Q22" s="21">
        <f aca="true" t="shared" si="4" ref="Q22:Q37">SUM(J22,M22,P22)</f>
        <v>125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80</v>
      </c>
      <c r="I23" s="14">
        <v>14</v>
      </c>
      <c r="J23" s="14">
        <v>36</v>
      </c>
      <c r="K23" s="14">
        <v>8</v>
      </c>
      <c r="L23" s="14">
        <v>12</v>
      </c>
      <c r="M23" s="14">
        <f t="shared" si="1"/>
        <v>20</v>
      </c>
      <c r="N23" s="14">
        <v>3</v>
      </c>
      <c r="O23" s="14">
        <v>7</v>
      </c>
      <c r="P23" s="16">
        <f t="shared" si="2"/>
        <v>10</v>
      </c>
      <c r="Q23" s="17">
        <f t="shared" si="4"/>
        <v>66</v>
      </c>
      <c r="R23" s="17">
        <v>7</v>
      </c>
    </row>
    <row r="24" spans="1:18" s="22" customFormat="1" ht="11.25">
      <c r="A24" s="43"/>
      <c r="B24" s="35"/>
      <c r="C24" s="18">
        <v>995</v>
      </c>
      <c r="D24" s="18">
        <v>14627</v>
      </c>
      <c r="E24" s="18">
        <v>482</v>
      </c>
      <c r="F24" s="18">
        <v>8077</v>
      </c>
      <c r="G24" s="18">
        <v>12</v>
      </c>
      <c r="H24" s="19">
        <f t="shared" si="0"/>
        <v>773</v>
      </c>
      <c r="I24" s="18">
        <v>80</v>
      </c>
      <c r="J24" s="18">
        <v>602</v>
      </c>
      <c r="K24" s="18">
        <v>65</v>
      </c>
      <c r="L24" s="18">
        <v>24</v>
      </c>
      <c r="M24" s="18">
        <f t="shared" si="1"/>
        <v>89</v>
      </c>
      <c r="N24" s="18">
        <v>1</v>
      </c>
      <c r="O24" s="18">
        <v>1</v>
      </c>
      <c r="P24" s="20">
        <f t="shared" si="2"/>
        <v>2</v>
      </c>
      <c r="Q24" s="21">
        <f t="shared" si="4"/>
        <v>693</v>
      </c>
      <c r="R24" s="21">
        <v>1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16</v>
      </c>
      <c r="I25" s="14">
        <v>4</v>
      </c>
      <c r="J25" s="14">
        <v>7</v>
      </c>
      <c r="K25" s="14">
        <v>2</v>
      </c>
      <c r="L25" s="14">
        <v>1</v>
      </c>
      <c r="M25" s="14">
        <f t="shared" si="1"/>
        <v>3</v>
      </c>
      <c r="N25" s="14">
        <v>0</v>
      </c>
      <c r="O25" s="14">
        <v>2</v>
      </c>
      <c r="P25" s="16">
        <f t="shared" si="2"/>
        <v>2</v>
      </c>
      <c r="Q25" s="17">
        <f t="shared" si="4"/>
        <v>12</v>
      </c>
      <c r="R25" s="17">
        <v>2</v>
      </c>
    </row>
    <row r="26" spans="1:18" s="22" customFormat="1" ht="11.25">
      <c r="A26" s="43"/>
      <c r="B26" s="35"/>
      <c r="C26" s="18">
        <v>405</v>
      </c>
      <c r="D26" s="18">
        <v>5183</v>
      </c>
      <c r="E26" s="18">
        <v>204</v>
      </c>
      <c r="F26" s="18">
        <v>2405</v>
      </c>
      <c r="G26" s="18">
        <v>4</v>
      </c>
      <c r="H26" s="19">
        <f t="shared" si="0"/>
        <v>84</v>
      </c>
      <c r="I26" s="18">
        <v>12</v>
      </c>
      <c r="J26" s="18">
        <v>66</v>
      </c>
      <c r="K26" s="18">
        <v>4</v>
      </c>
      <c r="L26" s="18">
        <v>2</v>
      </c>
      <c r="M26" s="18">
        <f t="shared" si="1"/>
        <v>6</v>
      </c>
      <c r="N26" s="18">
        <v>0</v>
      </c>
      <c r="O26" s="18">
        <v>0</v>
      </c>
      <c r="P26" s="20">
        <f t="shared" si="2"/>
        <v>0</v>
      </c>
      <c r="Q26" s="21">
        <f t="shared" si="4"/>
        <v>72</v>
      </c>
      <c r="R26" s="21">
        <v>0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7</v>
      </c>
      <c r="I27" s="14">
        <v>1</v>
      </c>
      <c r="J27" s="14">
        <v>5</v>
      </c>
      <c r="K27" s="14">
        <v>0</v>
      </c>
      <c r="L27" s="14">
        <v>1</v>
      </c>
      <c r="M27" s="14">
        <f t="shared" si="1"/>
        <v>1</v>
      </c>
      <c r="N27" s="14">
        <v>0</v>
      </c>
      <c r="O27" s="14">
        <v>0</v>
      </c>
      <c r="P27" s="16">
        <f t="shared" si="2"/>
        <v>0</v>
      </c>
      <c r="Q27" s="17">
        <f t="shared" si="4"/>
        <v>6</v>
      </c>
      <c r="R27" s="17">
        <v>1</v>
      </c>
    </row>
    <row r="28" spans="1:18" s="22" customFormat="1" ht="11.25">
      <c r="A28" s="43"/>
      <c r="B28" s="35"/>
      <c r="C28" s="18">
        <v>225</v>
      </c>
      <c r="D28" s="18">
        <v>4838</v>
      </c>
      <c r="E28" s="18">
        <v>120</v>
      </c>
      <c r="F28" s="18">
        <v>2279</v>
      </c>
      <c r="G28" s="18">
        <v>9</v>
      </c>
      <c r="H28" s="19">
        <f t="shared" si="0"/>
        <v>47</v>
      </c>
      <c r="I28" s="18">
        <v>5</v>
      </c>
      <c r="J28" s="18">
        <v>40</v>
      </c>
      <c r="K28" s="18">
        <v>2</v>
      </c>
      <c r="L28" s="18">
        <v>0</v>
      </c>
      <c r="M28" s="18">
        <f t="shared" si="1"/>
        <v>2</v>
      </c>
      <c r="N28" s="18">
        <v>0</v>
      </c>
      <c r="O28" s="18">
        <v>0</v>
      </c>
      <c r="P28" s="20">
        <f t="shared" si="2"/>
        <v>0</v>
      </c>
      <c r="Q28" s="21">
        <f t="shared" si="4"/>
        <v>42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2</v>
      </c>
      <c r="I29" s="14">
        <v>0</v>
      </c>
      <c r="J29" s="14">
        <v>0</v>
      </c>
      <c r="K29" s="14">
        <v>0</v>
      </c>
      <c r="L29" s="14">
        <v>1</v>
      </c>
      <c r="M29" s="14">
        <f t="shared" si="1"/>
        <v>1</v>
      </c>
      <c r="N29" s="14">
        <v>0</v>
      </c>
      <c r="O29" s="14">
        <v>1</v>
      </c>
      <c r="P29" s="16">
        <f t="shared" si="2"/>
        <v>1</v>
      </c>
      <c r="Q29" s="17">
        <f t="shared" si="4"/>
        <v>2</v>
      </c>
      <c r="R29" s="17">
        <v>0</v>
      </c>
    </row>
    <row r="30" spans="1:18" s="22" customFormat="1" ht="11.25">
      <c r="A30" s="43"/>
      <c r="B30" s="35"/>
      <c r="C30" s="18">
        <v>454</v>
      </c>
      <c r="D30" s="18">
        <v>4095</v>
      </c>
      <c r="E30" s="18">
        <v>187</v>
      </c>
      <c r="F30" s="18">
        <v>1927</v>
      </c>
      <c r="G30" s="18">
        <v>1</v>
      </c>
      <c r="H30" s="19">
        <f t="shared" si="0"/>
        <v>97</v>
      </c>
      <c r="I30" s="18">
        <v>5</v>
      </c>
      <c r="J30" s="18">
        <v>81</v>
      </c>
      <c r="K30" s="18">
        <v>8</v>
      </c>
      <c r="L30" s="18">
        <v>3</v>
      </c>
      <c r="M30" s="18">
        <f t="shared" si="1"/>
        <v>11</v>
      </c>
      <c r="N30" s="18">
        <v>0</v>
      </c>
      <c r="O30" s="18">
        <v>0</v>
      </c>
      <c r="P30" s="20">
        <f t="shared" si="2"/>
        <v>0</v>
      </c>
      <c r="Q30" s="21">
        <f t="shared" si="4"/>
        <v>92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11</v>
      </c>
      <c r="I31" s="14">
        <v>6</v>
      </c>
      <c r="J31" s="14">
        <v>3</v>
      </c>
      <c r="K31" s="14">
        <v>2</v>
      </c>
      <c r="L31" s="14">
        <v>0</v>
      </c>
      <c r="M31" s="14">
        <f t="shared" si="1"/>
        <v>2</v>
      </c>
      <c r="N31" s="14">
        <v>0</v>
      </c>
      <c r="O31" s="14">
        <v>0</v>
      </c>
      <c r="P31" s="16">
        <f t="shared" si="2"/>
        <v>0</v>
      </c>
      <c r="Q31" s="17">
        <f t="shared" si="4"/>
        <v>5</v>
      </c>
      <c r="R31" s="17">
        <v>1</v>
      </c>
    </row>
    <row r="32" spans="1:18" s="22" customFormat="1" ht="11.25">
      <c r="A32" s="43"/>
      <c r="B32" s="35"/>
      <c r="C32" s="18">
        <v>320</v>
      </c>
      <c r="D32" s="18">
        <v>3530</v>
      </c>
      <c r="E32" s="18">
        <v>167</v>
      </c>
      <c r="F32" s="18">
        <v>1984</v>
      </c>
      <c r="G32" s="18">
        <v>2</v>
      </c>
      <c r="H32" s="19">
        <f t="shared" si="0"/>
        <v>35</v>
      </c>
      <c r="I32" s="18">
        <v>7</v>
      </c>
      <c r="J32" s="18">
        <v>28</v>
      </c>
      <c r="K32" s="18">
        <v>0</v>
      </c>
      <c r="L32" s="18">
        <v>0</v>
      </c>
      <c r="M32" s="18">
        <f t="shared" si="1"/>
        <v>0</v>
      </c>
      <c r="N32" s="18">
        <v>0</v>
      </c>
      <c r="O32" s="18">
        <v>0</v>
      </c>
      <c r="P32" s="20">
        <f t="shared" si="2"/>
        <v>0</v>
      </c>
      <c r="Q32" s="21">
        <f t="shared" si="4"/>
        <v>28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113</v>
      </c>
      <c r="I33" s="14">
        <v>23</v>
      </c>
      <c r="J33" s="14">
        <v>63</v>
      </c>
      <c r="K33" s="14">
        <v>9</v>
      </c>
      <c r="L33" s="14">
        <v>9</v>
      </c>
      <c r="M33" s="14">
        <f t="shared" si="1"/>
        <v>18</v>
      </c>
      <c r="N33" s="14">
        <v>2</v>
      </c>
      <c r="O33" s="14">
        <v>7</v>
      </c>
      <c r="P33" s="16">
        <f t="shared" si="2"/>
        <v>9</v>
      </c>
      <c r="Q33" s="17">
        <f t="shared" si="4"/>
        <v>90</v>
      </c>
      <c r="R33" s="17">
        <v>11</v>
      </c>
    </row>
    <row r="34" spans="1:18" s="22" customFormat="1" ht="11.25">
      <c r="A34" s="43"/>
      <c r="B34" s="35"/>
      <c r="C34" s="18">
        <v>12415</v>
      </c>
      <c r="D34" s="18">
        <v>63489</v>
      </c>
      <c r="E34" s="18">
        <v>4409</v>
      </c>
      <c r="F34" s="18">
        <v>32831</v>
      </c>
      <c r="G34" s="18">
        <v>47</v>
      </c>
      <c r="H34" s="19">
        <f t="shared" si="0"/>
        <v>708</v>
      </c>
      <c r="I34" s="18">
        <v>63</v>
      </c>
      <c r="J34" s="18">
        <v>609</v>
      </c>
      <c r="K34" s="18">
        <v>28</v>
      </c>
      <c r="L34" s="18">
        <v>7</v>
      </c>
      <c r="M34" s="18">
        <f t="shared" si="1"/>
        <v>35</v>
      </c>
      <c r="N34" s="18">
        <v>0</v>
      </c>
      <c r="O34" s="18">
        <v>1</v>
      </c>
      <c r="P34" s="20">
        <f t="shared" si="2"/>
        <v>1</v>
      </c>
      <c r="Q34" s="21">
        <f t="shared" si="4"/>
        <v>645</v>
      </c>
      <c r="R34" s="21">
        <v>0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66</v>
      </c>
      <c r="I35" s="14">
        <v>16</v>
      </c>
      <c r="J35" s="14">
        <v>37</v>
      </c>
      <c r="K35" s="14">
        <v>6</v>
      </c>
      <c r="L35" s="14">
        <v>6</v>
      </c>
      <c r="M35" s="14">
        <f t="shared" si="1"/>
        <v>12</v>
      </c>
      <c r="N35" s="14">
        <v>0</v>
      </c>
      <c r="O35" s="14">
        <v>1</v>
      </c>
      <c r="P35" s="16">
        <f t="shared" si="2"/>
        <v>1</v>
      </c>
      <c r="Q35" s="17">
        <f t="shared" si="4"/>
        <v>50</v>
      </c>
      <c r="R35" s="17">
        <v>8</v>
      </c>
    </row>
    <row r="36" spans="1:18" s="22" customFormat="1" ht="11.25">
      <c r="A36" s="43"/>
      <c r="B36" s="35"/>
      <c r="C36" s="18">
        <v>5804</v>
      </c>
      <c r="D36" s="18">
        <v>41871</v>
      </c>
      <c r="E36" s="18">
        <v>2306</v>
      </c>
      <c r="F36" s="18">
        <v>21906</v>
      </c>
      <c r="G36" s="18">
        <v>27</v>
      </c>
      <c r="H36" s="19">
        <f t="shared" si="0"/>
        <v>610</v>
      </c>
      <c r="I36" s="18">
        <v>49</v>
      </c>
      <c r="J36" s="18">
        <v>524</v>
      </c>
      <c r="K36" s="18">
        <v>30</v>
      </c>
      <c r="L36" s="18">
        <v>6</v>
      </c>
      <c r="M36" s="18">
        <f t="shared" si="1"/>
        <v>36</v>
      </c>
      <c r="N36" s="18">
        <v>1</v>
      </c>
      <c r="O36" s="18">
        <v>0</v>
      </c>
      <c r="P36" s="20">
        <f t="shared" si="2"/>
        <v>1</v>
      </c>
      <c r="Q36" s="21">
        <f t="shared" si="4"/>
        <v>561</v>
      </c>
      <c r="R36" s="21">
        <v>0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aca="true" t="shared" si="5" ref="H37:H72">I37+J37+M37+P37</f>
        <v>11</v>
      </c>
      <c r="I37" s="14">
        <v>5</v>
      </c>
      <c r="J37" s="14">
        <v>5</v>
      </c>
      <c r="K37" s="14">
        <v>0</v>
      </c>
      <c r="L37" s="14">
        <v>1</v>
      </c>
      <c r="M37" s="14">
        <f aca="true" t="shared" si="6" ref="M37:M72">K37+L37</f>
        <v>1</v>
      </c>
      <c r="N37" s="14">
        <v>0</v>
      </c>
      <c r="O37" s="14">
        <v>0</v>
      </c>
      <c r="P37" s="16">
        <f aca="true" t="shared" si="7" ref="P37:P72">N37+O37</f>
        <v>0</v>
      </c>
      <c r="Q37" s="17">
        <f t="shared" si="4"/>
        <v>6</v>
      </c>
      <c r="R37" s="17">
        <v>1</v>
      </c>
    </row>
    <row r="38" spans="1:18" s="22" customFormat="1" ht="11.25">
      <c r="A38" s="43"/>
      <c r="B38" s="35"/>
      <c r="C38" s="18">
        <v>1648</v>
      </c>
      <c r="D38" s="18">
        <v>19114</v>
      </c>
      <c r="E38" s="18">
        <v>766</v>
      </c>
      <c r="F38" s="18">
        <v>10929</v>
      </c>
      <c r="G38" s="18">
        <v>15</v>
      </c>
      <c r="H38" s="19">
        <f t="shared" si="5"/>
        <v>64</v>
      </c>
      <c r="I38" s="18">
        <v>6</v>
      </c>
      <c r="J38" s="18">
        <v>57</v>
      </c>
      <c r="K38" s="18">
        <v>0</v>
      </c>
      <c r="L38" s="18">
        <v>1</v>
      </c>
      <c r="M38" s="18">
        <f t="shared" si="6"/>
        <v>1</v>
      </c>
      <c r="N38" s="18">
        <v>0</v>
      </c>
      <c r="O38" s="18">
        <v>0</v>
      </c>
      <c r="P38" s="20">
        <f t="shared" si="7"/>
        <v>0</v>
      </c>
      <c r="Q38" s="21">
        <f aca="true" t="shared" si="8" ref="Q38:Q44">SUM(J38,M38,P38)</f>
        <v>58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5"/>
        <v>129</v>
      </c>
      <c r="I39" s="14">
        <v>53</v>
      </c>
      <c r="J39" s="14">
        <v>54</v>
      </c>
      <c r="K39" s="14">
        <v>10</v>
      </c>
      <c r="L39" s="14">
        <v>5</v>
      </c>
      <c r="M39" s="14">
        <f t="shared" si="6"/>
        <v>15</v>
      </c>
      <c r="N39" s="14">
        <v>0</v>
      </c>
      <c r="O39" s="14">
        <v>7</v>
      </c>
      <c r="P39" s="16">
        <f t="shared" si="7"/>
        <v>7</v>
      </c>
      <c r="Q39" s="17">
        <f t="shared" si="8"/>
        <v>76</v>
      </c>
      <c r="R39" s="17">
        <v>18</v>
      </c>
    </row>
    <row r="40" spans="1:18" s="22" customFormat="1" ht="11.25">
      <c r="A40" s="43"/>
      <c r="B40" s="35"/>
      <c r="C40" s="18">
        <v>1935</v>
      </c>
      <c r="D40" s="18">
        <v>18336</v>
      </c>
      <c r="E40" s="18">
        <v>895</v>
      </c>
      <c r="F40" s="18">
        <v>9241</v>
      </c>
      <c r="G40" s="18">
        <v>4</v>
      </c>
      <c r="H40" s="19">
        <f t="shared" si="5"/>
        <v>1090</v>
      </c>
      <c r="I40" s="18">
        <v>74</v>
      </c>
      <c r="J40" s="18">
        <v>1008</v>
      </c>
      <c r="K40" s="18">
        <v>8</v>
      </c>
      <c r="L40" s="18">
        <v>0</v>
      </c>
      <c r="M40" s="18">
        <f t="shared" si="6"/>
        <v>8</v>
      </c>
      <c r="N40" s="18">
        <v>0</v>
      </c>
      <c r="O40" s="18">
        <v>0</v>
      </c>
      <c r="P40" s="20">
        <f t="shared" si="7"/>
        <v>0</v>
      </c>
      <c r="Q40" s="21">
        <f t="shared" si="8"/>
        <v>1016</v>
      </c>
      <c r="R40" s="21">
        <v>2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5"/>
        <v>111</v>
      </c>
      <c r="I41" s="14">
        <v>7</v>
      </c>
      <c r="J41" s="14">
        <v>75</v>
      </c>
      <c r="K41" s="14">
        <v>13</v>
      </c>
      <c r="L41" s="14">
        <v>13</v>
      </c>
      <c r="M41" s="14">
        <f t="shared" si="6"/>
        <v>26</v>
      </c>
      <c r="N41" s="14">
        <v>0</v>
      </c>
      <c r="O41" s="14">
        <v>3</v>
      </c>
      <c r="P41" s="16">
        <f t="shared" si="7"/>
        <v>3</v>
      </c>
      <c r="Q41" s="17">
        <f t="shared" si="8"/>
        <v>104</v>
      </c>
      <c r="R41" s="17">
        <v>7</v>
      </c>
    </row>
    <row r="42" spans="1:18" s="22" customFormat="1" ht="11.25">
      <c r="A42" s="43"/>
      <c r="B42" s="35"/>
      <c r="C42" s="18">
        <v>2739</v>
      </c>
      <c r="D42" s="18">
        <v>57751</v>
      </c>
      <c r="E42" s="18">
        <v>1402</v>
      </c>
      <c r="F42" s="18">
        <v>29716</v>
      </c>
      <c r="G42" s="18">
        <v>21</v>
      </c>
      <c r="H42" s="19">
        <f t="shared" si="5"/>
        <v>577</v>
      </c>
      <c r="I42" s="18">
        <v>58</v>
      </c>
      <c r="J42" s="18">
        <v>488</v>
      </c>
      <c r="K42" s="18">
        <v>25</v>
      </c>
      <c r="L42" s="18">
        <v>6</v>
      </c>
      <c r="M42" s="18">
        <f t="shared" si="6"/>
        <v>31</v>
      </c>
      <c r="N42" s="18">
        <v>0</v>
      </c>
      <c r="O42" s="18">
        <v>0</v>
      </c>
      <c r="P42" s="20">
        <f t="shared" si="7"/>
        <v>0</v>
      </c>
      <c r="Q42" s="21">
        <f t="shared" si="8"/>
        <v>519</v>
      </c>
      <c r="R42" s="21">
        <v>0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5"/>
        <v>67</v>
      </c>
      <c r="I43" s="14">
        <v>29</v>
      </c>
      <c r="J43" s="14">
        <v>27</v>
      </c>
      <c r="K43" s="14">
        <v>4</v>
      </c>
      <c r="L43" s="14">
        <v>2</v>
      </c>
      <c r="M43" s="14">
        <f t="shared" si="6"/>
        <v>6</v>
      </c>
      <c r="N43" s="14">
        <v>1</v>
      </c>
      <c r="O43" s="14">
        <v>4</v>
      </c>
      <c r="P43" s="16">
        <f t="shared" si="7"/>
        <v>5</v>
      </c>
      <c r="Q43" s="17">
        <f t="shared" si="8"/>
        <v>38</v>
      </c>
      <c r="R43" s="17">
        <v>4</v>
      </c>
    </row>
    <row r="44" spans="1:18" s="22" customFormat="1" ht="11.25">
      <c r="A44" s="43"/>
      <c r="B44" s="35"/>
      <c r="C44" s="18">
        <v>2566</v>
      </c>
      <c r="D44" s="18">
        <v>14396</v>
      </c>
      <c r="E44" s="18">
        <v>964</v>
      </c>
      <c r="F44" s="18">
        <v>7396</v>
      </c>
      <c r="G44" s="18">
        <v>5</v>
      </c>
      <c r="H44" s="19">
        <f t="shared" si="5"/>
        <v>135</v>
      </c>
      <c r="I44" s="18">
        <v>12</v>
      </c>
      <c r="J44" s="18">
        <v>114</v>
      </c>
      <c r="K44" s="18">
        <v>5</v>
      </c>
      <c r="L44" s="18">
        <v>4</v>
      </c>
      <c r="M44" s="18">
        <f t="shared" si="6"/>
        <v>9</v>
      </c>
      <c r="N44" s="18">
        <v>0</v>
      </c>
      <c r="O44" s="18">
        <v>0</v>
      </c>
      <c r="P44" s="20">
        <f t="shared" si="7"/>
        <v>0</v>
      </c>
      <c r="Q44" s="21">
        <f t="shared" si="8"/>
        <v>123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5"/>
        <v>1211</v>
      </c>
      <c r="I45" s="14">
        <f>SUM(I5:I44)-I46</f>
        <v>366</v>
      </c>
      <c r="J45" s="14">
        <f>SUM(J5:J44)-J46</f>
        <v>525</v>
      </c>
      <c r="K45" s="14">
        <f>SUM(K5:K44)-K46</f>
        <v>116</v>
      </c>
      <c r="L45" s="14">
        <f>SUM(L5:L44)-L46</f>
        <v>114</v>
      </c>
      <c r="M45" s="14">
        <f t="shared" si="6"/>
        <v>230</v>
      </c>
      <c r="N45" s="14">
        <f>SUM(N5:N44)-N46</f>
        <v>16</v>
      </c>
      <c r="O45" s="14">
        <f>SUM(O5:O44)-O46</f>
        <v>74</v>
      </c>
      <c r="P45" s="16">
        <f t="shared" si="7"/>
        <v>90</v>
      </c>
      <c r="Q45" s="17">
        <f>SUM(Q5,Q7,Q9,Q11,Q13,Q15,Q17,Q19,Q21,Q23,Q25,Q27,Q29,Q31,Q33,Q35,Q37,Q39,Q41,Q43)</f>
        <v>845</v>
      </c>
      <c r="R45" s="17">
        <f>SUM(R5:R44)-R46</f>
        <v>155</v>
      </c>
    </row>
    <row r="46" spans="1:18" s="22" customFormat="1" ht="11.25">
      <c r="A46" s="44"/>
      <c r="B46" s="37"/>
      <c r="C46" s="18">
        <f>SUMIF($B5:$B44,"",C5:C44)</f>
        <v>36618</v>
      </c>
      <c r="D46" s="18">
        <f>SUMIF($B5:$B44,"",D5:D44)</f>
        <v>326440</v>
      </c>
      <c r="E46" s="18">
        <f>SUMIF($B5:$B44,"",E5:E44)</f>
        <v>15162</v>
      </c>
      <c r="F46" s="18">
        <f>SUMIF($B5:$B44,"",F5:F44)</f>
        <v>170772</v>
      </c>
      <c r="G46" s="18">
        <f>SUMIF($B5:$B44,"",G5:G44)</f>
        <v>202</v>
      </c>
      <c r="H46" s="19">
        <f t="shared" si="5"/>
        <v>5532</v>
      </c>
      <c r="I46" s="18">
        <f>SUM(I6,I8,I10,I12,I14,I16,I18,I20,I22,I24,I26,I28,I30,I32,I34,I36,I38,I40,I42,I44)</f>
        <v>483</v>
      </c>
      <c r="J46" s="18">
        <f>SUM(J6,J8,J10,J12,J14,J16,J18,J20,J22,J24,J26,J28,J30,J32,J34,J36,J38,J40,J42,J44)</f>
        <v>4517</v>
      </c>
      <c r="K46" s="18">
        <f>SUM(K6,K8,K10,K12,K14,K16,K18,K20,K22,K24,K26,K28,K30,K32,K34,K36,K38,K40,K42,K44)</f>
        <v>344</v>
      </c>
      <c r="L46" s="18">
        <f>SUM(L6,L8,L10,L12,L14,L16,L18,L20,L22,L24,L26,L28,L30,L32,L34,L36,L38,L40,L42,L44)</f>
        <v>178</v>
      </c>
      <c r="M46" s="18">
        <f t="shared" si="6"/>
        <v>522</v>
      </c>
      <c r="N46" s="18">
        <f>SUM(N6,N8,N10,N12,N14,N16,N18,N20,N22,N24,N26,N28,N30,N32,N34,N36,N38,N40,N42,N44)</f>
        <v>5</v>
      </c>
      <c r="O46" s="18">
        <f>SUM(O6,O8,O10,O12,O14,O16,O18,O20,O22,O24,O26,O28,O30,O32,O34,O36,O38,O40,O42,O44)</f>
        <v>5</v>
      </c>
      <c r="P46" s="20">
        <f t="shared" si="7"/>
        <v>10</v>
      </c>
      <c r="Q46" s="21">
        <f>SUM(Q6,Q8,Q10,Q12,Q14,Q16,Q18,Q20,Q22,Q24,Q26,Q28,Q30,Q32,Q34,Q36,Q38,Q40,Q42,Q44)</f>
        <v>5049</v>
      </c>
      <c r="R46" s="21">
        <f>SUM(R6,R8,R10,R12,R14,R16,R18,R20,R22,R24,R26,R28,R30,R32,R34,R36,R38,R40,R42,R44)</f>
        <v>3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5"/>
        <v>645</v>
      </c>
      <c r="I47" s="23">
        <v>212</v>
      </c>
      <c r="J47" s="23">
        <v>218</v>
      </c>
      <c r="K47" s="23">
        <v>54</v>
      </c>
      <c r="L47" s="23">
        <v>117</v>
      </c>
      <c r="M47" s="23">
        <f t="shared" si="6"/>
        <v>171</v>
      </c>
      <c r="N47" s="23">
        <v>16</v>
      </c>
      <c r="O47" s="23">
        <v>28</v>
      </c>
      <c r="P47" s="25">
        <f t="shared" si="7"/>
        <v>44</v>
      </c>
      <c r="Q47" s="26">
        <f aca="true" t="shared" si="9" ref="Q47:Q62">SUM(J47,M47,P47)</f>
        <v>433</v>
      </c>
      <c r="R47" s="26">
        <v>96</v>
      </c>
    </row>
    <row r="48" spans="1:18" s="22" customFormat="1" ht="11.25">
      <c r="A48" s="43"/>
      <c r="B48" s="35"/>
      <c r="C48" s="18">
        <v>7</v>
      </c>
      <c r="D48" s="18">
        <v>29</v>
      </c>
      <c r="E48" s="18">
        <v>2</v>
      </c>
      <c r="F48" s="18">
        <v>17</v>
      </c>
      <c r="G48" s="18">
        <v>0</v>
      </c>
      <c r="H48" s="19">
        <f t="shared" si="5"/>
        <v>1</v>
      </c>
      <c r="I48" s="18">
        <v>0</v>
      </c>
      <c r="J48" s="18">
        <v>1</v>
      </c>
      <c r="K48" s="18">
        <v>0</v>
      </c>
      <c r="L48" s="18">
        <v>0</v>
      </c>
      <c r="M48" s="18">
        <f t="shared" si="6"/>
        <v>0</v>
      </c>
      <c r="N48" s="18">
        <v>0</v>
      </c>
      <c r="O48" s="18">
        <v>0</v>
      </c>
      <c r="P48" s="20">
        <f t="shared" si="7"/>
        <v>0</v>
      </c>
      <c r="Q48" s="21">
        <f t="shared" si="9"/>
        <v>1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5"/>
        <v>7</v>
      </c>
      <c r="I49" s="14">
        <v>2</v>
      </c>
      <c r="J49" s="14">
        <v>2</v>
      </c>
      <c r="K49" s="14">
        <v>1</v>
      </c>
      <c r="L49" s="14">
        <v>1</v>
      </c>
      <c r="M49" s="14">
        <f t="shared" si="6"/>
        <v>2</v>
      </c>
      <c r="N49" s="14">
        <v>0</v>
      </c>
      <c r="O49" s="14">
        <v>1</v>
      </c>
      <c r="P49" s="16">
        <f t="shared" si="7"/>
        <v>1</v>
      </c>
      <c r="Q49" s="17">
        <f t="shared" si="9"/>
        <v>5</v>
      </c>
      <c r="R49" s="17">
        <v>1</v>
      </c>
    </row>
    <row r="50" spans="1:18" s="22" customFormat="1" ht="11.25">
      <c r="A50" s="43"/>
      <c r="B50" s="35"/>
      <c r="C50" s="18">
        <v>3</v>
      </c>
      <c r="D50" s="18">
        <v>41</v>
      </c>
      <c r="E50" s="18">
        <v>1</v>
      </c>
      <c r="F50" s="18">
        <v>9</v>
      </c>
      <c r="G50" s="18">
        <v>0</v>
      </c>
      <c r="H50" s="19">
        <f t="shared" si="5"/>
        <v>2</v>
      </c>
      <c r="I50" s="18">
        <v>2</v>
      </c>
      <c r="J50" s="18">
        <v>0</v>
      </c>
      <c r="K50" s="18">
        <v>0</v>
      </c>
      <c r="L50" s="18">
        <v>0</v>
      </c>
      <c r="M50" s="18">
        <f t="shared" si="6"/>
        <v>0</v>
      </c>
      <c r="N50" s="18">
        <v>0</v>
      </c>
      <c r="O50" s="18">
        <v>0</v>
      </c>
      <c r="P50" s="20">
        <f t="shared" si="7"/>
        <v>0</v>
      </c>
      <c r="Q50" s="21">
        <f t="shared" si="9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5"/>
        <v>87</v>
      </c>
      <c r="I51" s="14">
        <v>14</v>
      </c>
      <c r="J51" s="14">
        <v>42</v>
      </c>
      <c r="K51" s="14">
        <v>7</v>
      </c>
      <c r="L51" s="14">
        <v>17</v>
      </c>
      <c r="M51" s="14">
        <f t="shared" si="6"/>
        <v>24</v>
      </c>
      <c r="N51" s="14">
        <v>1</v>
      </c>
      <c r="O51" s="14">
        <v>6</v>
      </c>
      <c r="P51" s="16">
        <f t="shared" si="7"/>
        <v>7</v>
      </c>
      <c r="Q51" s="17">
        <f t="shared" si="9"/>
        <v>73</v>
      </c>
      <c r="R51" s="17">
        <v>28</v>
      </c>
    </row>
    <row r="52" spans="1:18" s="22" customFormat="1" ht="11.25">
      <c r="A52" s="43"/>
      <c r="B52" s="35"/>
      <c r="C52" s="18">
        <v>1122</v>
      </c>
      <c r="D52" s="18">
        <v>4977</v>
      </c>
      <c r="E52" s="18">
        <v>527</v>
      </c>
      <c r="F52" s="18">
        <v>2754</v>
      </c>
      <c r="G52" s="18">
        <v>16</v>
      </c>
      <c r="H52" s="19">
        <f t="shared" si="5"/>
        <v>187</v>
      </c>
      <c r="I52" s="18">
        <v>15</v>
      </c>
      <c r="J52" s="18">
        <v>138</v>
      </c>
      <c r="K52" s="18">
        <v>20</v>
      </c>
      <c r="L52" s="18">
        <v>14</v>
      </c>
      <c r="M52" s="18">
        <f t="shared" si="6"/>
        <v>34</v>
      </c>
      <c r="N52" s="18">
        <v>0</v>
      </c>
      <c r="O52" s="18">
        <v>0</v>
      </c>
      <c r="P52" s="20">
        <f t="shared" si="7"/>
        <v>0</v>
      </c>
      <c r="Q52" s="21">
        <f t="shared" si="9"/>
        <v>172</v>
      </c>
      <c r="R52" s="21">
        <v>1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5"/>
        <v>3</v>
      </c>
      <c r="I53" s="14">
        <v>1</v>
      </c>
      <c r="J53" s="14">
        <v>2</v>
      </c>
      <c r="K53" s="14">
        <v>0</v>
      </c>
      <c r="L53" s="14">
        <v>0</v>
      </c>
      <c r="M53" s="14">
        <f t="shared" si="6"/>
        <v>0</v>
      </c>
      <c r="N53" s="14">
        <v>0</v>
      </c>
      <c r="O53" s="14">
        <v>0</v>
      </c>
      <c r="P53" s="16">
        <f t="shared" si="7"/>
        <v>0</v>
      </c>
      <c r="Q53" s="17">
        <f t="shared" si="9"/>
        <v>2</v>
      </c>
      <c r="R53" s="17">
        <v>1</v>
      </c>
    </row>
    <row r="54" spans="1:18" s="22" customFormat="1" ht="11.25">
      <c r="A54" s="43"/>
      <c r="B54" s="35"/>
      <c r="C54" s="18">
        <v>207</v>
      </c>
      <c r="D54" s="18">
        <v>687</v>
      </c>
      <c r="E54" s="18">
        <v>81</v>
      </c>
      <c r="F54" s="18">
        <v>345</v>
      </c>
      <c r="G54" s="18">
        <v>0</v>
      </c>
      <c r="H54" s="19">
        <f t="shared" si="5"/>
        <v>12</v>
      </c>
      <c r="I54" s="18">
        <v>2</v>
      </c>
      <c r="J54" s="18">
        <v>10</v>
      </c>
      <c r="K54" s="18">
        <v>0</v>
      </c>
      <c r="L54" s="18">
        <v>0</v>
      </c>
      <c r="M54" s="18">
        <f t="shared" si="6"/>
        <v>0</v>
      </c>
      <c r="N54" s="18">
        <v>0</v>
      </c>
      <c r="O54" s="18">
        <v>0</v>
      </c>
      <c r="P54" s="20">
        <f t="shared" si="7"/>
        <v>0</v>
      </c>
      <c r="Q54" s="21">
        <f t="shared" si="9"/>
        <v>10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5"/>
        <v>13</v>
      </c>
      <c r="I55" s="14">
        <v>5</v>
      </c>
      <c r="J55" s="14">
        <v>0</v>
      </c>
      <c r="K55" s="14">
        <v>5</v>
      </c>
      <c r="L55" s="14">
        <v>1</v>
      </c>
      <c r="M55" s="14">
        <f t="shared" si="6"/>
        <v>6</v>
      </c>
      <c r="N55" s="14">
        <v>1</v>
      </c>
      <c r="O55" s="14">
        <v>1</v>
      </c>
      <c r="P55" s="16">
        <f t="shared" si="7"/>
        <v>2</v>
      </c>
      <c r="Q55" s="17">
        <f t="shared" si="9"/>
        <v>8</v>
      </c>
      <c r="R55" s="17">
        <v>1</v>
      </c>
    </row>
    <row r="56" spans="1:18" s="22" customFormat="1" ht="11.25">
      <c r="A56" s="43"/>
      <c r="B56" s="35"/>
      <c r="C56" s="18">
        <v>123</v>
      </c>
      <c r="D56" s="18">
        <v>771</v>
      </c>
      <c r="E56" s="18">
        <v>64</v>
      </c>
      <c r="F56" s="18">
        <v>432</v>
      </c>
      <c r="G56" s="18">
        <v>0</v>
      </c>
      <c r="H56" s="19">
        <f t="shared" si="5"/>
        <v>27</v>
      </c>
      <c r="I56" s="18">
        <v>4</v>
      </c>
      <c r="J56" s="18">
        <v>21</v>
      </c>
      <c r="K56" s="18">
        <v>0</v>
      </c>
      <c r="L56" s="18">
        <v>1</v>
      </c>
      <c r="M56" s="18">
        <f t="shared" si="6"/>
        <v>1</v>
      </c>
      <c r="N56" s="18">
        <v>0</v>
      </c>
      <c r="O56" s="18">
        <v>1</v>
      </c>
      <c r="P56" s="20">
        <f t="shared" si="7"/>
        <v>1</v>
      </c>
      <c r="Q56" s="21">
        <f t="shared" si="9"/>
        <v>23</v>
      </c>
      <c r="R56" s="21">
        <v>0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5"/>
        <v>110</v>
      </c>
      <c r="I57" s="14">
        <v>39</v>
      </c>
      <c r="J57" s="14">
        <v>54</v>
      </c>
      <c r="K57" s="14">
        <v>9</v>
      </c>
      <c r="L57" s="14">
        <v>5</v>
      </c>
      <c r="M57" s="14">
        <f t="shared" si="6"/>
        <v>14</v>
      </c>
      <c r="N57" s="14">
        <v>0</v>
      </c>
      <c r="O57" s="14">
        <v>3</v>
      </c>
      <c r="P57" s="16">
        <f t="shared" si="7"/>
        <v>3</v>
      </c>
      <c r="Q57" s="17">
        <f t="shared" si="9"/>
        <v>71</v>
      </c>
      <c r="R57" s="17">
        <v>28</v>
      </c>
    </row>
    <row r="58" spans="1:18" s="22" customFormat="1" ht="11.25">
      <c r="A58" s="43"/>
      <c r="B58" s="35"/>
      <c r="C58" s="18">
        <v>20</v>
      </c>
      <c r="D58" s="18">
        <v>696</v>
      </c>
      <c r="E58" s="18">
        <v>11</v>
      </c>
      <c r="F58" s="18">
        <v>490</v>
      </c>
      <c r="G58" s="18">
        <v>5</v>
      </c>
      <c r="H58" s="19">
        <f t="shared" si="5"/>
        <v>165</v>
      </c>
      <c r="I58" s="18">
        <v>2</v>
      </c>
      <c r="J58" s="18">
        <v>162</v>
      </c>
      <c r="K58" s="18">
        <v>0</v>
      </c>
      <c r="L58" s="18">
        <v>1</v>
      </c>
      <c r="M58" s="18">
        <f t="shared" si="6"/>
        <v>1</v>
      </c>
      <c r="N58" s="18">
        <v>0</v>
      </c>
      <c r="O58" s="18">
        <v>0</v>
      </c>
      <c r="P58" s="20">
        <f t="shared" si="7"/>
        <v>0</v>
      </c>
      <c r="Q58" s="21">
        <f t="shared" si="9"/>
        <v>163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5"/>
        <v>3</v>
      </c>
      <c r="I59" s="14">
        <v>2</v>
      </c>
      <c r="J59" s="14">
        <v>1</v>
      </c>
      <c r="K59" s="14">
        <v>0</v>
      </c>
      <c r="L59" s="14">
        <v>0</v>
      </c>
      <c r="M59" s="14">
        <f t="shared" si="6"/>
        <v>0</v>
      </c>
      <c r="N59" s="14">
        <v>0</v>
      </c>
      <c r="O59" s="14">
        <v>0</v>
      </c>
      <c r="P59" s="16">
        <f t="shared" si="7"/>
        <v>0</v>
      </c>
      <c r="Q59" s="17">
        <f t="shared" si="9"/>
        <v>1</v>
      </c>
      <c r="R59" s="17">
        <v>0</v>
      </c>
    </row>
    <row r="60" spans="1:18" s="22" customFormat="1" ht="11.25">
      <c r="A60" s="43"/>
      <c r="B60" s="35"/>
      <c r="C60" s="18">
        <v>3</v>
      </c>
      <c r="D60" s="18">
        <v>4</v>
      </c>
      <c r="E60" s="18">
        <v>0</v>
      </c>
      <c r="F60" s="18">
        <v>0</v>
      </c>
      <c r="G60" s="18">
        <v>0</v>
      </c>
      <c r="H60" s="19">
        <f t="shared" si="5"/>
        <v>1</v>
      </c>
      <c r="I60" s="18">
        <v>0</v>
      </c>
      <c r="J60" s="18">
        <v>1</v>
      </c>
      <c r="K60" s="18">
        <v>0</v>
      </c>
      <c r="L60" s="18">
        <v>0</v>
      </c>
      <c r="M60" s="18">
        <f t="shared" si="6"/>
        <v>0</v>
      </c>
      <c r="N60" s="18">
        <v>0</v>
      </c>
      <c r="O60" s="18">
        <v>0</v>
      </c>
      <c r="P60" s="20">
        <f t="shared" si="7"/>
        <v>0</v>
      </c>
      <c r="Q60" s="21">
        <f t="shared" si="9"/>
        <v>1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5"/>
        <v>22</v>
      </c>
      <c r="I61" s="14">
        <v>8</v>
      </c>
      <c r="J61" s="14">
        <v>6</v>
      </c>
      <c r="K61" s="14">
        <v>2</v>
      </c>
      <c r="L61" s="14">
        <v>3</v>
      </c>
      <c r="M61" s="14">
        <f t="shared" si="6"/>
        <v>5</v>
      </c>
      <c r="N61" s="14">
        <v>0</v>
      </c>
      <c r="O61" s="14">
        <v>3</v>
      </c>
      <c r="P61" s="16">
        <f t="shared" si="7"/>
        <v>3</v>
      </c>
      <c r="Q61" s="17">
        <f t="shared" si="9"/>
        <v>14</v>
      </c>
      <c r="R61" s="17">
        <v>5</v>
      </c>
    </row>
    <row r="62" spans="1:18" s="22" customFormat="1" ht="11.25">
      <c r="A62" s="43"/>
      <c r="B62" s="35"/>
      <c r="C62" s="18">
        <v>163</v>
      </c>
      <c r="D62" s="18">
        <v>1579</v>
      </c>
      <c r="E62" s="18">
        <v>87</v>
      </c>
      <c r="F62" s="18">
        <v>883</v>
      </c>
      <c r="G62" s="18">
        <v>2</v>
      </c>
      <c r="H62" s="19">
        <f t="shared" si="5"/>
        <v>22</v>
      </c>
      <c r="I62" s="18">
        <v>6</v>
      </c>
      <c r="J62" s="18">
        <v>15</v>
      </c>
      <c r="K62" s="18">
        <v>0</v>
      </c>
      <c r="L62" s="18">
        <v>1</v>
      </c>
      <c r="M62" s="18">
        <f t="shared" si="6"/>
        <v>1</v>
      </c>
      <c r="N62" s="18">
        <v>0</v>
      </c>
      <c r="O62" s="18">
        <v>0</v>
      </c>
      <c r="P62" s="20">
        <f t="shared" si="7"/>
        <v>0</v>
      </c>
      <c r="Q62" s="21">
        <f t="shared" si="9"/>
        <v>16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5"/>
        <v>890</v>
      </c>
      <c r="I63" s="14">
        <f>SUM(I47:I62)-I64</f>
        <v>283</v>
      </c>
      <c r="J63" s="14">
        <f>SUM(J47:J62)-J64</f>
        <v>325</v>
      </c>
      <c r="K63" s="14">
        <f>SUM(K47:K62)-K64</f>
        <v>78</v>
      </c>
      <c r="L63" s="14">
        <f>SUM(L47:L62)-L64</f>
        <v>144</v>
      </c>
      <c r="M63" s="14">
        <f t="shared" si="6"/>
        <v>222</v>
      </c>
      <c r="N63" s="14">
        <f>SUM(N47:N62)-N64</f>
        <v>18</v>
      </c>
      <c r="O63" s="14">
        <f>SUM(O47:O62)-O64</f>
        <v>42</v>
      </c>
      <c r="P63" s="16">
        <f t="shared" si="7"/>
        <v>60</v>
      </c>
      <c r="Q63" s="17">
        <f>SUM(Q47,Q49,Q51,Q53,Q55,Q57,Q59,Q61)</f>
        <v>607</v>
      </c>
      <c r="R63" s="17">
        <f>SUM(R47:R62)-R64</f>
        <v>160</v>
      </c>
    </row>
    <row r="64" spans="1:18" s="22" customFormat="1" ht="11.25">
      <c r="A64" s="44"/>
      <c r="B64" s="37"/>
      <c r="C64" s="27">
        <f>SUMIF($B47:$B62,"",C47:C62)</f>
        <v>1648</v>
      </c>
      <c r="D64" s="27">
        <f>SUMIF($B47:$B62,"",D47:D62)</f>
        <v>8784</v>
      </c>
      <c r="E64" s="27">
        <f>SUMIF($B47:$B62,"",E47:E62)</f>
        <v>773</v>
      </c>
      <c r="F64" s="27">
        <f>SUMIF($B47:$B62,"",F47:F62)</f>
        <v>4930</v>
      </c>
      <c r="G64" s="27">
        <f>SUMIF($B47:$B62,"",G47:G62)</f>
        <v>23</v>
      </c>
      <c r="H64" s="28">
        <f t="shared" si="5"/>
        <v>417</v>
      </c>
      <c r="I64" s="27">
        <f>SUM(I48,I50,I52,I54,I56,I58,I60,I62)</f>
        <v>31</v>
      </c>
      <c r="J64" s="27">
        <f>SUM(J48,J50,J52,J54,J56,J58,J60,J62)</f>
        <v>348</v>
      </c>
      <c r="K64" s="27">
        <f>SUM(K48,K50,K52,K54,K56,K58,K60,K62)</f>
        <v>20</v>
      </c>
      <c r="L64" s="27">
        <f>SUM(L48,L50,L52,L54,L56,L58,L60,L62)</f>
        <v>17</v>
      </c>
      <c r="M64" s="27">
        <f t="shared" si="6"/>
        <v>37</v>
      </c>
      <c r="N64" s="27">
        <f>SUM(N48,N50,N52,N54,N56,N58,N60,N62)</f>
        <v>0</v>
      </c>
      <c r="O64" s="27">
        <f>SUM(O48,O50,O52,O54,O56,O58,O60,O62)</f>
        <v>1</v>
      </c>
      <c r="P64" s="29">
        <f t="shared" si="7"/>
        <v>1</v>
      </c>
      <c r="Q64" s="30">
        <f>SUM(Q48,Q50,Q52,Q54,Q56,Q58,Q60,Q62)</f>
        <v>386</v>
      </c>
      <c r="R64" s="30">
        <f>SUM(R48,R50,R52,R54,R56,R58,R60,R62)</f>
        <v>1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5"/>
        <v>412</v>
      </c>
      <c r="I65" s="14">
        <v>168</v>
      </c>
      <c r="J65" s="14">
        <v>138</v>
      </c>
      <c r="K65" s="14">
        <v>42</v>
      </c>
      <c r="L65" s="14">
        <v>53</v>
      </c>
      <c r="M65" s="14">
        <f t="shared" si="6"/>
        <v>95</v>
      </c>
      <c r="N65" s="14">
        <v>4</v>
      </c>
      <c r="O65" s="14">
        <v>7</v>
      </c>
      <c r="P65" s="16">
        <f t="shared" si="7"/>
        <v>11</v>
      </c>
      <c r="Q65" s="26">
        <f aca="true" t="shared" si="10" ref="Q65:Q70">SUM(J65,M65,P65)</f>
        <v>244</v>
      </c>
      <c r="R65" s="26">
        <v>132</v>
      </c>
    </row>
    <row r="66" spans="1:18" s="22" customFormat="1" ht="11.25">
      <c r="A66" s="43"/>
      <c r="B66" s="35"/>
      <c r="C66" s="18">
        <v>266</v>
      </c>
      <c r="D66" s="18">
        <v>2920</v>
      </c>
      <c r="E66" s="18">
        <v>170</v>
      </c>
      <c r="F66" s="18">
        <v>3595</v>
      </c>
      <c r="G66" s="18">
        <v>4</v>
      </c>
      <c r="H66" s="19">
        <f t="shared" si="5"/>
        <v>71</v>
      </c>
      <c r="I66" s="18">
        <v>10</v>
      </c>
      <c r="J66" s="18">
        <v>40</v>
      </c>
      <c r="K66" s="18">
        <v>19</v>
      </c>
      <c r="L66" s="18">
        <v>2</v>
      </c>
      <c r="M66" s="18">
        <f t="shared" si="6"/>
        <v>21</v>
      </c>
      <c r="N66" s="18">
        <v>0</v>
      </c>
      <c r="O66" s="18">
        <v>0</v>
      </c>
      <c r="P66" s="20">
        <f t="shared" si="7"/>
        <v>0</v>
      </c>
      <c r="Q66" s="21">
        <f t="shared" si="10"/>
        <v>61</v>
      </c>
      <c r="R66" s="21">
        <v>2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5"/>
        <v>365</v>
      </c>
      <c r="I67" s="14">
        <v>115</v>
      </c>
      <c r="J67" s="14">
        <v>107</v>
      </c>
      <c r="K67" s="14">
        <v>50</v>
      </c>
      <c r="L67" s="14">
        <v>48</v>
      </c>
      <c r="M67" s="14">
        <f t="shared" si="6"/>
        <v>98</v>
      </c>
      <c r="N67" s="14">
        <v>5</v>
      </c>
      <c r="O67" s="14">
        <v>40</v>
      </c>
      <c r="P67" s="16">
        <f t="shared" si="7"/>
        <v>45</v>
      </c>
      <c r="Q67" s="17">
        <f t="shared" si="10"/>
        <v>250</v>
      </c>
      <c r="R67" s="17">
        <v>72</v>
      </c>
    </row>
    <row r="68" spans="1:18" s="22" customFormat="1" ht="11.25">
      <c r="A68" s="44"/>
      <c r="B68" s="37"/>
      <c r="C68" s="27">
        <v>2376</v>
      </c>
      <c r="D68" s="27">
        <v>13386</v>
      </c>
      <c r="E68" s="27">
        <v>975</v>
      </c>
      <c r="F68" s="27">
        <v>8550</v>
      </c>
      <c r="G68" s="27">
        <v>14</v>
      </c>
      <c r="H68" s="19">
        <f t="shared" si="5"/>
        <v>332</v>
      </c>
      <c r="I68" s="18">
        <v>22</v>
      </c>
      <c r="J68" s="18">
        <v>200</v>
      </c>
      <c r="K68" s="18">
        <v>60</v>
      </c>
      <c r="L68" s="18">
        <v>48</v>
      </c>
      <c r="M68" s="18">
        <f t="shared" si="6"/>
        <v>108</v>
      </c>
      <c r="N68" s="18">
        <v>1</v>
      </c>
      <c r="O68" s="18">
        <v>1</v>
      </c>
      <c r="P68" s="20">
        <f t="shared" si="7"/>
        <v>2</v>
      </c>
      <c r="Q68" s="30">
        <f t="shared" si="10"/>
        <v>310</v>
      </c>
      <c r="R68" s="30">
        <v>1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 t="shared" si="5"/>
        <v>88</v>
      </c>
      <c r="I69" s="23">
        <v>38</v>
      </c>
      <c r="J69" s="23">
        <v>27</v>
      </c>
      <c r="K69" s="23">
        <v>13</v>
      </c>
      <c r="L69" s="23">
        <v>3</v>
      </c>
      <c r="M69" s="23">
        <f t="shared" si="6"/>
        <v>16</v>
      </c>
      <c r="N69" s="23">
        <v>1</v>
      </c>
      <c r="O69" s="23">
        <v>6</v>
      </c>
      <c r="P69" s="25">
        <f t="shared" si="7"/>
        <v>7</v>
      </c>
      <c r="Q69" s="26">
        <f t="shared" si="10"/>
        <v>50</v>
      </c>
      <c r="R69" s="26">
        <v>14</v>
      </c>
    </row>
    <row r="70" spans="1:18" s="22" customFormat="1" ht="11.25">
      <c r="A70" s="44"/>
      <c r="B70" s="39"/>
      <c r="C70" s="27">
        <v>1904</v>
      </c>
      <c r="D70" s="27">
        <v>15853</v>
      </c>
      <c r="E70" s="27">
        <v>928</v>
      </c>
      <c r="F70" s="27">
        <v>8994</v>
      </c>
      <c r="G70" s="27">
        <v>10</v>
      </c>
      <c r="H70" s="28">
        <f t="shared" si="5"/>
        <v>185</v>
      </c>
      <c r="I70" s="27">
        <v>19</v>
      </c>
      <c r="J70" s="27">
        <v>140</v>
      </c>
      <c r="K70" s="27">
        <v>9</v>
      </c>
      <c r="L70" s="27">
        <v>16</v>
      </c>
      <c r="M70" s="27">
        <f t="shared" si="6"/>
        <v>25</v>
      </c>
      <c r="N70" s="27">
        <v>1</v>
      </c>
      <c r="O70" s="27">
        <v>0</v>
      </c>
      <c r="P70" s="29">
        <f t="shared" si="7"/>
        <v>1</v>
      </c>
      <c r="Q70" s="30">
        <f t="shared" si="10"/>
        <v>166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 t="shared" si="5"/>
        <v>2966</v>
      </c>
      <c r="I71" s="23">
        <f aca="true" t="shared" si="11" ref="I71:L72">I69+I67+I65+I63+I45</f>
        <v>970</v>
      </c>
      <c r="J71" s="23">
        <f t="shared" si="11"/>
        <v>1122</v>
      </c>
      <c r="K71" s="23">
        <f t="shared" si="11"/>
        <v>299</v>
      </c>
      <c r="L71" s="23">
        <f t="shared" si="11"/>
        <v>362</v>
      </c>
      <c r="M71" s="23">
        <f t="shared" si="6"/>
        <v>661</v>
      </c>
      <c r="N71" s="23">
        <f>N69+N67+N65+N63+N45</f>
        <v>44</v>
      </c>
      <c r="O71" s="23">
        <f>O69+O67+O65+O63+O45</f>
        <v>169</v>
      </c>
      <c r="P71" s="25">
        <f t="shared" si="7"/>
        <v>213</v>
      </c>
      <c r="Q71" s="26">
        <f>J71+M71+P71</f>
        <v>1996</v>
      </c>
      <c r="R71" s="26">
        <f>R69+R67+R65+R63+R45</f>
        <v>533</v>
      </c>
    </row>
    <row r="72" spans="1:18" s="22" customFormat="1" ht="11.25">
      <c r="A72" s="44"/>
      <c r="B72" s="39"/>
      <c r="C72" s="27">
        <f>C70+C68+C66+C64+C46</f>
        <v>42812</v>
      </c>
      <c r="D72" s="27">
        <f>D70+D68+D66+D64+D46</f>
        <v>367383</v>
      </c>
      <c r="E72" s="27">
        <f>E70+E68+E66+E64+E46</f>
        <v>18008</v>
      </c>
      <c r="F72" s="27">
        <f>F70+F68+F66+F64+F46</f>
        <v>196841</v>
      </c>
      <c r="G72" s="27">
        <f>G70+G68+G66+G64+G46</f>
        <v>253</v>
      </c>
      <c r="H72" s="28">
        <f t="shared" si="5"/>
        <v>6537</v>
      </c>
      <c r="I72" s="27">
        <f t="shared" si="11"/>
        <v>565</v>
      </c>
      <c r="J72" s="27">
        <f t="shared" si="11"/>
        <v>5245</v>
      </c>
      <c r="K72" s="27">
        <f t="shared" si="11"/>
        <v>452</v>
      </c>
      <c r="L72" s="27">
        <f t="shared" si="11"/>
        <v>261</v>
      </c>
      <c r="M72" s="27">
        <f t="shared" si="6"/>
        <v>713</v>
      </c>
      <c r="N72" s="27">
        <f>N70+N68+N66+N64+N46</f>
        <v>7</v>
      </c>
      <c r="O72" s="27">
        <f>O70+O68+O66+O64+O46</f>
        <v>7</v>
      </c>
      <c r="P72" s="29">
        <f t="shared" si="7"/>
        <v>14</v>
      </c>
      <c r="Q72" s="30">
        <f>J72+M72+P72</f>
        <v>5972</v>
      </c>
      <c r="R72" s="30">
        <f>R70+R68+R66+R64+R46</f>
        <v>7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orientation="landscape" pageOrder="overThenDown" paperSize="8" scale="80" r:id="rId2"/>
  <headerFooter alignWithMargins="0">
    <oddHeader>&amp;R&amp;"ＭＳ 明朝,標準"&amp;9A0-802-00    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圭佑(yoshida-keisuke)</dc:creator>
  <cp:keywords/>
  <dc:description/>
  <cp:lastModifiedBy>joho13</cp:lastModifiedBy>
  <cp:lastPrinted>1997-09-26T12:37:15Z</cp:lastPrinted>
  <dcterms:created xsi:type="dcterms:W3CDTF">1996-10-07T05:44:39Z</dcterms:created>
  <dcterms:modified xsi:type="dcterms:W3CDTF">2010-06-30T05:35:19Z</dcterms:modified>
  <cp:category/>
  <cp:version/>
  <cp:contentType/>
  <cp:contentStatus/>
</cp:coreProperties>
</file>